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48" activeTab="0"/>
  </bookViews>
  <sheets>
    <sheet name="A" sheetId="1" r:id="rId1"/>
  </sheets>
  <definedNames>
    <definedName name="_xlnm.Print_Area" localSheetId="0">'A'!$A$1:$Q$57</definedName>
    <definedName name="_xlnm.Print_Area">'A'!$A$2:$Q$57</definedName>
  </definedNames>
  <calcPr fullCalcOnLoad="1"/>
</workbook>
</file>

<file path=xl/sharedStrings.xml><?xml version="1.0" encoding="utf-8"?>
<sst xmlns="http://schemas.openxmlformats.org/spreadsheetml/2006/main" count="195" uniqueCount="53">
  <si>
    <t>CODE HOUSE</t>
  </si>
  <si>
    <t>Totals</t>
  </si>
  <si>
    <t>Walls &amp; Openings</t>
  </si>
  <si>
    <t>/</t>
  </si>
  <si>
    <t>=</t>
  </si>
  <si>
    <t>Description</t>
  </si>
  <si>
    <r>
      <t>R</t>
    </r>
    <r>
      <rPr>
        <vertAlign val="subscript"/>
        <sz val="10"/>
        <color indexed="8"/>
        <rFont val="Arial"/>
        <family val="2"/>
      </rPr>
      <t>o</t>
    </r>
  </si>
  <si>
    <r>
      <t>Area/R</t>
    </r>
    <r>
      <rPr>
        <vertAlign val="subscript"/>
        <sz val="10"/>
        <color indexed="8"/>
        <rFont val="Arial"/>
        <family val="2"/>
      </rPr>
      <t>req.</t>
    </r>
  </si>
  <si>
    <t>TRADEOFF WORKSHEET</t>
  </si>
  <si>
    <t>Project ID</t>
  </si>
  <si>
    <t>Date</t>
  </si>
  <si>
    <t>Builder Name</t>
  </si>
  <si>
    <t>Builder Address</t>
  </si>
  <si>
    <t>Phone</t>
  </si>
  <si>
    <t>Submitted by</t>
  </si>
  <si>
    <t>Building Address</t>
  </si>
  <si>
    <t>Basement Wall (when applicable)</t>
  </si>
  <si>
    <t>Total Roof, Wall,  Foundation</t>
  </si>
  <si>
    <t>Total Roof, Wall,  Found.</t>
  </si>
  <si>
    <t>from</t>
  </si>
  <si>
    <t>Same As</t>
  </si>
  <si>
    <t>Building Floor Area</t>
  </si>
  <si>
    <t>Your</t>
  </si>
  <si>
    <t>House</t>
  </si>
  <si>
    <t>Total</t>
  </si>
  <si>
    <t>Basement Wall</t>
  </si>
  <si>
    <t>Crawlspace Wall</t>
  </si>
  <si>
    <t>Crawlspace Wall (when applicable)</t>
  </si>
  <si>
    <t>Floor Over Crawlspace (when applicable)</t>
  </si>
  <si>
    <t>Floor Over Crawlspace</t>
  </si>
  <si>
    <r>
      <t>Area, ft</t>
    </r>
    <r>
      <rPr>
        <vertAlign val="superscript"/>
        <sz val="8"/>
        <color indexed="8"/>
        <rFont val="Arial"/>
        <family val="2"/>
      </rPr>
      <t>²</t>
    </r>
  </si>
  <si>
    <t>Heated Slab Edge (when applicable)</t>
  </si>
  <si>
    <t>Heated Slab Edge</t>
  </si>
  <si>
    <t>Unheated Slab Edge (when applicable)</t>
  </si>
  <si>
    <t>UnheatedSlab Edge</t>
  </si>
  <si>
    <r>
      <t>PROPOSED HOUSE (Area and R</t>
    </r>
    <r>
      <rPr>
        <b/>
        <vertAlign val="sub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 xml:space="preserve"> as designed)</t>
    </r>
  </si>
  <si>
    <t>If the total for PROPOSED HOUSE is less than the total for CODE HOUSE, PROPOSED HOUSE is in compliance.</t>
  </si>
  <si>
    <t>R-Value</t>
  </si>
  <si>
    <t>Insulation</t>
  </si>
  <si>
    <t>Town</t>
  </si>
  <si>
    <t>Climate zone</t>
  </si>
  <si>
    <t>NMECC</t>
  </si>
  <si>
    <t>Walls: 82% of total</t>
  </si>
  <si>
    <t>2009 NEW MEXICO ENERGY CONSERVATION CODE</t>
  </si>
  <si>
    <t>Ceiling &amp; Skylights</t>
  </si>
  <si>
    <t>UA</t>
  </si>
  <si>
    <t>*</t>
  </si>
  <si>
    <r>
      <t>U</t>
    </r>
    <r>
      <rPr>
        <vertAlign val="subscript"/>
        <sz val="10"/>
        <color indexed="8"/>
        <rFont val="Arial"/>
        <family val="2"/>
      </rPr>
      <t>req.</t>
    </r>
  </si>
  <si>
    <t>Length * Depth, ft</t>
  </si>
  <si>
    <t>Lentgh</t>
  </si>
  <si>
    <t>Depth</t>
  </si>
  <si>
    <r>
      <t>R</t>
    </r>
    <r>
      <rPr>
        <vertAlign val="subscript"/>
        <sz val="10"/>
        <color indexed="8"/>
        <rFont val="Arial"/>
        <family val="2"/>
      </rPr>
      <t>req</t>
    </r>
  </si>
  <si>
    <t>Maximum allowed Fenestration: 18% of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</si>
</sst>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Kristen ITC"/>
      <family val="4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Kristen ITC"/>
      <family val="4"/>
    </font>
    <font>
      <b/>
      <sz val="9"/>
      <color indexed="8"/>
      <name val="Kristen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theme="1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theme="1"/>
      </left>
      <right/>
      <top style="thin">
        <color theme="1"/>
      </top>
      <bottom style="thin">
        <color indexed="8"/>
      </bottom>
    </border>
    <border>
      <left/>
      <right/>
      <top style="thin">
        <color theme="1"/>
      </top>
      <bottom style="thin">
        <color indexed="8"/>
      </bottom>
    </border>
    <border>
      <left/>
      <right style="thin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theme="1"/>
      </bottom>
    </border>
    <border>
      <left/>
      <right/>
      <top style="thin">
        <color indexed="8"/>
      </top>
      <bottom style="thin">
        <color theme="1"/>
      </bottom>
    </border>
    <border>
      <left/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164" fontId="2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 quotePrefix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 quotePrefix="1">
      <alignment horizontal="center" vertical="center"/>
      <protection/>
    </xf>
    <xf numFmtId="0" fontId="2" fillId="33" borderId="11" xfId="0" applyFont="1" applyFill="1" applyBorder="1" applyAlignment="1" applyProtection="1" quotePrefix="1">
      <alignment horizontal="center" vertical="center"/>
      <protection/>
    </xf>
    <xf numFmtId="164" fontId="2" fillId="33" borderId="11" xfId="0" applyNumberFormat="1" applyFont="1" applyFill="1" applyBorder="1" applyAlignment="1" applyProtection="1" quotePrefix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 quotePrefix="1">
      <alignment horizontal="center" vertical="center"/>
      <protection/>
    </xf>
    <xf numFmtId="164" fontId="2" fillId="33" borderId="13" xfId="0" applyNumberFormat="1" applyFont="1" applyFill="1" applyBorder="1" applyAlignment="1" applyProtection="1">
      <alignment horizontal="center" vertical="center"/>
      <protection/>
    </xf>
    <xf numFmtId="164" fontId="2" fillId="33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7" fillId="33" borderId="14" xfId="0" applyFont="1" applyFill="1" applyBorder="1" applyAlignment="1" applyProtection="1">
      <alignment vertical="center"/>
      <protection/>
    </xf>
    <xf numFmtId="164" fontId="7" fillId="33" borderId="15" xfId="0" applyNumberFormat="1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164" fontId="7" fillId="33" borderId="17" xfId="0" applyNumberFormat="1" applyFont="1" applyFill="1" applyBorder="1" applyAlignment="1" applyProtection="1">
      <alignment vertical="center"/>
      <protection/>
    </xf>
    <xf numFmtId="164" fontId="7" fillId="33" borderId="18" xfId="0" applyNumberFormat="1" applyFont="1" applyFill="1" applyBorder="1" applyAlignment="1" applyProtection="1">
      <alignment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164" fontId="2" fillId="33" borderId="19" xfId="0" applyNumberFormat="1" applyFont="1" applyFill="1" applyBorder="1" applyAlignment="1" applyProtection="1" quotePrefix="1">
      <alignment horizontal="center" vertical="center"/>
      <protection/>
    </xf>
    <xf numFmtId="164" fontId="2" fillId="33" borderId="20" xfId="0" applyNumberFormat="1" applyFont="1" applyFill="1" applyBorder="1" applyAlignment="1" applyProtection="1">
      <alignment horizontal="center" vertical="center"/>
      <protection/>
    </xf>
    <xf numFmtId="164" fontId="2" fillId="33" borderId="21" xfId="0" applyNumberFormat="1" applyFont="1" applyFill="1" applyBorder="1" applyAlignment="1" applyProtection="1" quotePrefix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164" fontId="2" fillId="33" borderId="23" xfId="0" applyNumberFormat="1" applyFont="1" applyFill="1" applyBorder="1" applyAlignment="1" applyProtection="1">
      <alignment vertical="center"/>
      <protection/>
    </xf>
    <xf numFmtId="164" fontId="2" fillId="33" borderId="24" xfId="0" applyNumberFormat="1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164" fontId="2" fillId="33" borderId="27" xfId="0" applyNumberFormat="1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164" fontId="7" fillId="33" borderId="28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 quotePrefix="1">
      <alignment horizontal="center" vertical="center"/>
      <protection/>
    </xf>
    <xf numFmtId="164" fontId="2" fillId="33" borderId="10" xfId="0" applyNumberFormat="1" applyFont="1" applyFill="1" applyBorder="1" applyAlignment="1" applyProtection="1" quotePrefix="1">
      <alignment horizontal="center" vertical="center"/>
      <protection/>
    </xf>
    <xf numFmtId="0" fontId="2" fillId="33" borderId="23" xfId="0" applyFont="1" applyFill="1" applyBorder="1" applyAlignment="1" applyProtection="1">
      <alignment horizontal="right" vertical="center"/>
      <protection/>
    </xf>
    <xf numFmtId="0" fontId="2" fillId="33" borderId="29" xfId="0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64" fontId="7" fillId="33" borderId="0" xfId="0" applyNumberFormat="1" applyFont="1" applyFill="1" applyBorder="1" applyAlignment="1" applyProtection="1">
      <alignment vertical="center"/>
      <protection/>
    </xf>
    <xf numFmtId="164" fontId="7" fillId="33" borderId="13" xfId="0" applyNumberFormat="1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 quotePrefix="1">
      <alignment horizontal="center" vertical="center"/>
      <protection/>
    </xf>
    <xf numFmtId="164" fontId="2" fillId="33" borderId="32" xfId="0" applyNumberFormat="1" applyFont="1" applyFill="1" applyBorder="1" applyAlignment="1" applyProtection="1" quotePrefix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164" fontId="2" fillId="33" borderId="34" xfId="0" applyNumberFormat="1" applyFont="1" applyFill="1" applyBorder="1" applyAlignment="1" applyProtection="1">
      <alignment vertical="center"/>
      <protection/>
    </xf>
    <xf numFmtId="164" fontId="2" fillId="33" borderId="35" xfId="0" applyNumberFormat="1" applyFont="1" applyFill="1" applyBorder="1" applyAlignment="1" applyProtection="1">
      <alignment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 quotePrefix="1">
      <alignment horizontal="center" vertical="center"/>
      <protection/>
    </xf>
    <xf numFmtId="164" fontId="2" fillId="33" borderId="30" xfId="0" applyNumberFormat="1" applyFont="1" applyFill="1" applyBorder="1" applyAlignment="1" applyProtection="1" quotePrefix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vertical="center"/>
      <protection/>
    </xf>
    <xf numFmtId="164" fontId="2" fillId="33" borderId="38" xfId="0" applyNumberFormat="1" applyFont="1" applyFill="1" applyBorder="1" applyAlignment="1" applyProtection="1">
      <alignment horizontal="centerContinuous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2" fillId="33" borderId="39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centerContinuous" vertical="center"/>
      <protection/>
    </xf>
    <xf numFmtId="164" fontId="2" fillId="33" borderId="30" xfId="0" applyNumberFormat="1" applyFont="1" applyFill="1" applyBorder="1" applyAlignment="1" applyProtection="1">
      <alignment horizontal="center" vertical="center"/>
      <protection/>
    </xf>
    <xf numFmtId="164" fontId="2" fillId="33" borderId="41" xfId="0" applyNumberFormat="1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left" vertical="center"/>
      <protection locked="0"/>
    </xf>
    <xf numFmtId="164" fontId="10" fillId="34" borderId="42" xfId="0" applyNumberFormat="1" applyFont="1" applyFill="1" applyBorder="1" applyAlignment="1" applyProtection="1">
      <alignment horizontal="right" vertical="center"/>
      <protection/>
    </xf>
    <xf numFmtId="164" fontId="10" fillId="34" borderId="20" xfId="0" applyNumberFormat="1" applyFont="1" applyFill="1" applyBorder="1" applyAlignment="1" applyProtection="1">
      <alignment horizontal="right" vertical="center"/>
      <protection/>
    </xf>
    <xf numFmtId="165" fontId="10" fillId="34" borderId="43" xfId="0" applyNumberFormat="1" applyFont="1" applyFill="1" applyBorder="1" applyAlignment="1" applyProtection="1">
      <alignment horizontal="right" vertical="center"/>
      <protection/>
    </xf>
    <xf numFmtId="164" fontId="10" fillId="34" borderId="44" xfId="0" applyNumberFormat="1" applyFont="1" applyFill="1" applyBorder="1" applyAlignment="1" applyProtection="1">
      <alignment horizontal="right" vertical="center"/>
      <protection/>
    </xf>
    <xf numFmtId="166" fontId="10" fillId="34" borderId="30" xfId="42" applyNumberFormat="1" applyFont="1" applyFill="1" applyBorder="1" applyAlignment="1" applyProtection="1">
      <alignment horizontal="center" vertical="center"/>
      <protection locked="0"/>
    </xf>
    <xf numFmtId="166" fontId="2" fillId="34" borderId="45" xfId="42" applyNumberFormat="1" applyFont="1" applyFill="1" applyBorder="1" applyAlignment="1" applyProtection="1">
      <alignment vertical="center"/>
      <protection locked="0"/>
    </xf>
    <xf numFmtId="166" fontId="10" fillId="34" borderId="29" xfId="42" applyNumberFormat="1" applyFont="1" applyFill="1" applyBorder="1" applyAlignment="1" applyProtection="1">
      <alignment horizontal="center" vertical="center"/>
      <protection locked="0"/>
    </xf>
    <xf numFmtId="166" fontId="10" fillId="34" borderId="11" xfId="42" applyNumberFormat="1" applyFont="1" applyFill="1" applyBorder="1" applyAlignment="1" applyProtection="1">
      <alignment horizontal="center" vertical="center"/>
      <protection locked="0"/>
    </xf>
    <xf numFmtId="166" fontId="10" fillId="34" borderId="21" xfId="42" applyNumberFormat="1" applyFont="1" applyFill="1" applyBorder="1" applyAlignment="1" applyProtection="1">
      <alignment horizontal="center" vertical="center"/>
      <protection locked="0"/>
    </xf>
    <xf numFmtId="166" fontId="10" fillId="34" borderId="31" xfId="42" applyNumberFormat="1" applyFont="1" applyFill="1" applyBorder="1" applyAlignment="1" applyProtection="1">
      <alignment horizontal="center" vertical="center"/>
      <protection locked="0"/>
    </xf>
    <xf numFmtId="165" fontId="10" fillId="34" borderId="25" xfId="42" applyNumberFormat="1" applyFont="1" applyFill="1" applyBorder="1" applyAlignment="1" applyProtection="1">
      <alignment horizontal="right" vertical="center"/>
      <protection locked="0"/>
    </xf>
    <xf numFmtId="166" fontId="2" fillId="33" borderId="10" xfId="42" applyNumberFormat="1" applyFont="1" applyFill="1" applyBorder="1" applyAlignment="1" applyProtection="1">
      <alignment vertical="center"/>
      <protection/>
    </xf>
    <xf numFmtId="0" fontId="10" fillId="34" borderId="46" xfId="0" applyFont="1" applyFill="1" applyBorder="1" applyAlignment="1" applyProtection="1">
      <alignment vertical="center"/>
      <protection locked="0"/>
    </xf>
    <xf numFmtId="166" fontId="10" fillId="34" borderId="45" xfId="42" applyNumberFormat="1" applyFont="1" applyFill="1" applyBorder="1" applyAlignment="1" applyProtection="1">
      <alignment vertical="center"/>
      <protection locked="0"/>
    </xf>
    <xf numFmtId="166" fontId="10" fillId="34" borderId="11" xfId="42" applyNumberFormat="1" applyFont="1" applyFill="1" applyBorder="1" applyAlignment="1" applyProtection="1">
      <alignment vertical="center"/>
      <protection locked="0"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5" fontId="10" fillId="34" borderId="29" xfId="42" applyNumberFormat="1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164" fontId="2" fillId="33" borderId="47" xfId="0" applyNumberFormat="1" applyFont="1" applyFill="1" applyBorder="1" applyAlignment="1" applyProtection="1">
      <alignment vertical="center"/>
      <protection/>
    </xf>
    <xf numFmtId="167" fontId="10" fillId="34" borderId="30" xfId="42" applyNumberFormat="1" applyFont="1" applyFill="1" applyBorder="1" applyAlignment="1" applyProtection="1">
      <alignment horizontal="center" vertical="center"/>
      <protection locked="0"/>
    </xf>
    <xf numFmtId="167" fontId="10" fillId="34" borderId="11" xfId="42" applyNumberFormat="1" applyFont="1" applyFill="1" applyBorder="1" applyAlignment="1" applyProtection="1">
      <alignment horizontal="center" vertical="center"/>
      <protection locked="0"/>
    </xf>
    <xf numFmtId="43" fontId="10" fillId="34" borderId="41" xfId="42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9" fontId="4" fillId="0" borderId="0" xfId="57" applyFont="1" applyAlignment="1">
      <alignment/>
    </xf>
    <xf numFmtId="166" fontId="10" fillId="34" borderId="48" xfId="42" applyNumberFormat="1" applyFont="1" applyFill="1" applyBorder="1" applyAlignment="1" applyProtection="1">
      <alignment vertical="center"/>
      <protection locked="0"/>
    </xf>
    <xf numFmtId="166" fontId="2" fillId="34" borderId="48" xfId="42" applyNumberFormat="1" applyFont="1" applyFill="1" applyBorder="1" applyAlignment="1" applyProtection="1">
      <alignment vertical="center"/>
      <protection locked="0"/>
    </xf>
    <xf numFmtId="0" fontId="13" fillId="34" borderId="49" xfId="0" applyFont="1" applyFill="1" applyBorder="1" applyAlignment="1" applyProtection="1">
      <alignment vertical="center"/>
      <protection locked="0"/>
    </xf>
    <xf numFmtId="0" fontId="13" fillId="34" borderId="25" xfId="0" applyFont="1" applyFill="1" applyBorder="1" applyAlignment="1" applyProtection="1">
      <alignment horizontal="left" vertical="center"/>
      <protection locked="0"/>
    </xf>
    <xf numFmtId="0" fontId="14" fillId="34" borderId="49" xfId="0" applyFont="1" applyFill="1" applyBorder="1" applyAlignment="1" applyProtection="1">
      <alignment vertical="center"/>
      <protection locked="0"/>
    </xf>
    <xf numFmtId="165" fontId="10" fillId="34" borderId="21" xfId="42" applyNumberFormat="1" applyFont="1" applyFill="1" applyBorder="1" applyAlignment="1" applyProtection="1">
      <alignment horizontal="right" vertical="center"/>
      <protection/>
    </xf>
    <xf numFmtId="43" fontId="10" fillId="34" borderId="20" xfId="42" applyFont="1" applyFill="1" applyBorder="1" applyAlignment="1" applyProtection="1">
      <alignment horizontal="right" vertical="center"/>
      <protection/>
    </xf>
    <xf numFmtId="43" fontId="10" fillId="34" borderId="11" xfId="42" applyFont="1" applyFill="1" applyBorder="1" applyAlignment="1" applyProtection="1">
      <alignment horizontal="right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165" fontId="10" fillId="34" borderId="26" xfId="42" applyNumberFormat="1" applyFont="1" applyFill="1" applyBorder="1" applyAlignment="1" applyProtection="1">
      <alignment horizontal="left" vertical="center"/>
      <protection/>
    </xf>
    <xf numFmtId="165" fontId="10" fillId="34" borderId="51" xfId="42" applyNumberFormat="1" applyFont="1" applyFill="1" applyBorder="1" applyAlignment="1" applyProtection="1">
      <alignment horizontal="left" vertical="center"/>
      <protection/>
    </xf>
    <xf numFmtId="164" fontId="2" fillId="33" borderId="41" xfId="0" applyNumberFormat="1" applyFont="1" applyFill="1" applyBorder="1" applyAlignment="1" applyProtection="1">
      <alignment horizontal="center" vertical="center"/>
      <protection/>
    </xf>
    <xf numFmtId="164" fontId="2" fillId="33" borderId="42" xfId="0" applyNumberFormat="1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vertical="center"/>
      <protection locked="0"/>
    </xf>
    <xf numFmtId="0" fontId="10" fillId="34" borderId="48" xfId="0" applyFont="1" applyFill="1" applyBorder="1" applyAlignment="1" applyProtection="1">
      <alignment vertical="center"/>
      <protection locked="0"/>
    </xf>
    <xf numFmtId="0" fontId="10" fillId="34" borderId="19" xfId="0" applyFont="1" applyFill="1" applyBorder="1" applyAlignment="1" applyProtection="1">
      <alignment horizontal="right" vertical="center"/>
      <protection locked="0"/>
    </xf>
    <xf numFmtId="0" fontId="10" fillId="34" borderId="48" xfId="0" applyFont="1" applyFill="1" applyBorder="1" applyAlignment="1" applyProtection="1">
      <alignment horizontal="right" vertical="center"/>
      <protection locked="0"/>
    </xf>
    <xf numFmtId="165" fontId="10" fillId="34" borderId="32" xfId="42" applyNumberFormat="1" applyFont="1" applyFill="1" applyBorder="1" applyAlignment="1" applyProtection="1">
      <alignment horizontal="right" vertical="center"/>
      <protection/>
    </xf>
    <xf numFmtId="165" fontId="10" fillId="34" borderId="51" xfId="42" applyNumberFormat="1" applyFont="1" applyFill="1" applyBorder="1" applyAlignment="1" applyProtection="1">
      <alignment horizontal="right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 quotePrefix="1">
      <alignment horizontal="center" vertical="center"/>
      <protection/>
    </xf>
    <xf numFmtId="164" fontId="2" fillId="33" borderId="30" xfId="0" applyNumberFormat="1" applyFont="1" applyFill="1" applyBorder="1" applyAlignment="1" applyProtection="1">
      <alignment horizontal="center" vertical="center"/>
      <protection/>
    </xf>
    <xf numFmtId="164" fontId="2" fillId="33" borderId="36" xfId="0" applyNumberFormat="1" applyFont="1" applyFill="1" applyBorder="1" applyAlignment="1" applyProtection="1">
      <alignment horizontal="center" vertical="center"/>
      <protection/>
    </xf>
    <xf numFmtId="164" fontId="2" fillId="33" borderId="30" xfId="0" applyNumberFormat="1" applyFont="1" applyFill="1" applyBorder="1" applyAlignment="1" applyProtection="1" quotePrefix="1">
      <alignment horizontal="center" vertical="center"/>
      <protection/>
    </xf>
    <xf numFmtId="164" fontId="2" fillId="33" borderId="36" xfId="0" applyNumberFormat="1" applyFont="1" applyFill="1" applyBorder="1" applyAlignment="1" applyProtection="1" quotePrefix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 quotePrefix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165" fontId="10" fillId="34" borderId="19" xfId="42" applyNumberFormat="1" applyFont="1" applyFill="1" applyBorder="1" applyAlignment="1" applyProtection="1">
      <alignment vertical="center"/>
      <protection locked="0"/>
    </xf>
    <xf numFmtId="165" fontId="10" fillId="34" borderId="48" xfId="42" applyNumberFormat="1" applyFont="1" applyFill="1" applyBorder="1" applyAlignment="1" applyProtection="1">
      <alignment vertical="center"/>
      <protection locked="0"/>
    </xf>
    <xf numFmtId="165" fontId="10" fillId="34" borderId="53" xfId="42" applyNumberFormat="1" applyFont="1" applyFill="1" applyBorder="1" applyAlignment="1" applyProtection="1">
      <alignment horizontal="right" vertical="center"/>
      <protection locked="0"/>
    </xf>
    <xf numFmtId="165" fontId="10" fillId="34" borderId="48" xfId="42" applyNumberFormat="1" applyFont="1" applyFill="1" applyBorder="1" applyAlignment="1" applyProtection="1">
      <alignment horizontal="right" vertical="center"/>
      <protection locked="0"/>
    </xf>
    <xf numFmtId="1" fontId="10" fillId="34" borderId="26" xfId="0" applyNumberFormat="1" applyFont="1" applyFill="1" applyBorder="1" applyAlignment="1" applyProtection="1">
      <alignment horizontal="right" vertical="center"/>
      <protection/>
    </xf>
    <xf numFmtId="1" fontId="10" fillId="34" borderId="51" xfId="0" applyNumberFormat="1" applyFont="1" applyFill="1" applyBorder="1" applyAlignment="1" applyProtection="1">
      <alignment horizontal="right"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/>
      <protection locked="0"/>
    </xf>
    <xf numFmtId="164" fontId="10" fillId="34" borderId="48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54" xfId="0" applyNumberFormat="1" applyFont="1" applyFill="1" applyBorder="1" applyAlignment="1" applyProtection="1">
      <alignment horizontal="right" vertical="center"/>
      <protection/>
    </xf>
    <xf numFmtId="0" fontId="10" fillId="34" borderId="19" xfId="0" applyFont="1" applyFill="1" applyBorder="1" applyAlignment="1" applyProtection="1">
      <alignment horizontal="left" vertical="center"/>
      <protection locked="0"/>
    </xf>
    <xf numFmtId="0" fontId="10" fillId="34" borderId="55" xfId="0" applyFont="1" applyFill="1" applyBorder="1" applyAlignment="1" applyProtection="1">
      <alignment horizontal="left" vertical="center"/>
      <protection locked="0"/>
    </xf>
    <xf numFmtId="0" fontId="10" fillId="34" borderId="48" xfId="0" applyFont="1" applyFill="1" applyBorder="1" applyAlignment="1" applyProtection="1">
      <alignment horizontal="left" vertical="center"/>
      <protection locked="0"/>
    </xf>
    <xf numFmtId="0" fontId="10" fillId="34" borderId="56" xfId="0" applyFont="1" applyFill="1" applyBorder="1" applyAlignment="1" applyProtection="1">
      <alignment horizontal="left" vertical="center"/>
      <protection locked="0"/>
    </xf>
    <xf numFmtId="0" fontId="10" fillId="34" borderId="57" xfId="0" applyFont="1" applyFill="1" applyBorder="1" applyAlignment="1" applyProtection="1">
      <alignment horizontal="left" vertical="center"/>
      <protection locked="0"/>
    </xf>
    <xf numFmtId="0" fontId="10" fillId="34" borderId="58" xfId="0" applyFont="1" applyFill="1" applyBorder="1" applyAlignment="1" applyProtection="1">
      <alignment horizontal="left" vertical="center"/>
      <protection locked="0"/>
    </xf>
    <xf numFmtId="0" fontId="10" fillId="34" borderId="59" xfId="0" applyFont="1" applyFill="1" applyBorder="1" applyAlignment="1" applyProtection="1">
      <alignment horizontal="left" vertical="center"/>
      <protection locked="0"/>
    </xf>
    <xf numFmtId="0" fontId="10" fillId="34" borderId="60" xfId="0" applyFont="1" applyFill="1" applyBorder="1" applyAlignment="1" applyProtection="1">
      <alignment horizontal="left" vertical="center"/>
      <protection locked="0"/>
    </xf>
    <xf numFmtId="0" fontId="10" fillId="34" borderId="61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right" vertical="center"/>
      <protection/>
    </xf>
    <xf numFmtId="0" fontId="2" fillId="33" borderId="54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37" xfId="0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4" fontId="10" fillId="34" borderId="21" xfId="0" applyNumberFormat="1" applyFont="1" applyFill="1" applyBorder="1" applyAlignment="1" applyProtection="1">
      <alignment horizontal="center" vertical="center"/>
      <protection locked="0"/>
    </xf>
    <xf numFmtId="14" fontId="10" fillId="34" borderId="29" xfId="0" applyNumberFormat="1" applyFont="1" applyFill="1" applyBorder="1" applyAlignment="1" applyProtection="1">
      <alignment horizontal="center" vertical="center"/>
      <protection locked="0"/>
    </xf>
    <xf numFmtId="0" fontId="7" fillId="35" borderId="62" xfId="0" applyFont="1" applyFill="1" applyBorder="1" applyAlignment="1" applyProtection="1">
      <alignment horizontal="center" vertical="center"/>
      <protection/>
    </xf>
    <xf numFmtId="0" fontId="7" fillId="35" borderId="63" xfId="0" applyFont="1" applyFill="1" applyBorder="1" applyAlignment="1" applyProtection="1">
      <alignment horizontal="center" vertical="center"/>
      <protection/>
    </xf>
    <xf numFmtId="0" fontId="7" fillId="35" borderId="64" xfId="0" applyFont="1" applyFill="1" applyBorder="1" applyAlignment="1" applyProtection="1">
      <alignment horizontal="center" vertical="center"/>
      <protection/>
    </xf>
    <xf numFmtId="164" fontId="49" fillId="33" borderId="65" xfId="0" applyNumberFormat="1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/>
      <protection/>
    </xf>
    <xf numFmtId="0" fontId="2" fillId="36" borderId="67" xfId="0" applyFont="1" applyFill="1" applyBorder="1" applyAlignment="1" applyProtection="1">
      <alignment horizontal="center"/>
      <protection/>
    </xf>
    <xf numFmtId="0" fontId="2" fillId="36" borderId="68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right" vertical="center"/>
      <protection/>
    </xf>
    <xf numFmtId="43" fontId="10" fillId="34" borderId="50" xfId="42" applyFont="1" applyFill="1" applyBorder="1" applyAlignment="1" applyProtection="1">
      <alignment horizontal="right" vertical="center"/>
      <protection/>
    </xf>
    <xf numFmtId="43" fontId="10" fillId="34" borderId="48" xfId="42" applyFont="1" applyFill="1" applyBorder="1" applyAlignment="1" applyProtection="1">
      <alignment horizontal="right" vertical="center"/>
      <protection/>
    </xf>
    <xf numFmtId="0" fontId="2" fillId="33" borderId="70" xfId="0" applyFont="1" applyFill="1" applyBorder="1" applyAlignment="1" applyProtection="1">
      <alignment horizontal="left" vertical="center" wrapText="1"/>
      <protection/>
    </xf>
    <xf numFmtId="165" fontId="10" fillId="34" borderId="26" xfId="42" applyNumberFormat="1" applyFont="1" applyFill="1" applyBorder="1" applyAlignment="1" applyProtection="1">
      <alignment horizontal="right" vertical="center"/>
      <protection locked="0"/>
    </xf>
    <xf numFmtId="165" fontId="10" fillId="34" borderId="51" xfId="42" applyNumberFormat="1" applyFont="1" applyFill="1" applyBorder="1" applyAlignment="1" applyProtection="1">
      <alignment horizontal="right" vertical="center"/>
      <protection locked="0"/>
    </xf>
    <xf numFmtId="165" fontId="10" fillId="34" borderId="32" xfId="42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8"/>
  <sheetViews>
    <sheetView showGridLines="0" tabSelected="1" defaultGridColor="0" zoomScalePageLayoutView="0" colorId="22" workbookViewId="0" topLeftCell="B1">
      <selection activeCell="T42" sqref="T42"/>
    </sheetView>
  </sheetViews>
  <sheetFormatPr defaultColWidth="9.7109375" defaultRowHeight="12.75"/>
  <cols>
    <col min="1" max="1" width="2.28125" style="1" customWidth="1"/>
    <col min="2" max="2" width="18.57421875" style="1" customWidth="1"/>
    <col min="3" max="3" width="8.7109375" style="1" bestFit="1" customWidth="1"/>
    <col min="4" max="5" width="7.140625" style="1" customWidth="1"/>
    <col min="6" max="6" width="2.140625" style="1" customWidth="1"/>
    <col min="7" max="7" width="6.8515625" style="1" customWidth="1"/>
    <col min="8" max="8" width="2.140625" style="1" customWidth="1"/>
    <col min="9" max="9" width="8.7109375" style="1" customWidth="1"/>
    <col min="10" max="10" width="1.7109375" style="1" customWidth="1"/>
    <col min="11" max="12" width="7.140625" style="1" customWidth="1"/>
    <col min="13" max="13" width="2.281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4.28125" style="1" customWidth="1"/>
    <col min="19" max="16384" width="9.7109375" style="1" customWidth="1"/>
  </cols>
  <sheetData>
    <row r="1" spans="1:17" ht="12.75">
      <c r="A1" s="169" t="s">
        <v>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17" ht="17.25">
      <c r="A2" s="172" t="s">
        <v>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</row>
    <row r="3" spans="1:17" ht="15.75" thickBot="1">
      <c r="A3" s="156" t="s">
        <v>9</v>
      </c>
      <c r="B3" s="158"/>
      <c r="C3" s="150"/>
      <c r="D3" s="151"/>
      <c r="E3" s="152"/>
      <c r="F3" s="175" t="s">
        <v>21</v>
      </c>
      <c r="G3" s="175"/>
      <c r="H3" s="175"/>
      <c r="I3" s="175"/>
      <c r="J3" s="139"/>
      <c r="K3" s="140"/>
      <c r="L3" s="96"/>
      <c r="M3" s="145" t="s">
        <v>10</v>
      </c>
      <c r="N3" s="146"/>
      <c r="O3" s="163"/>
      <c r="P3" s="164"/>
      <c r="Q3" s="63"/>
    </row>
    <row r="4" spans="1:17" ht="15.75" thickBot="1">
      <c r="A4" s="156" t="s">
        <v>11</v>
      </c>
      <c r="B4" s="157"/>
      <c r="C4" s="147"/>
      <c r="D4" s="148"/>
      <c r="E4" s="148"/>
      <c r="F4" s="148"/>
      <c r="G4" s="148"/>
      <c r="H4" s="148"/>
      <c r="I4" s="148"/>
      <c r="J4" s="148"/>
      <c r="K4" s="149"/>
      <c r="L4" s="96"/>
      <c r="M4" s="61"/>
      <c r="N4" s="165">
        <f>IF(P56&lt;=0,"",IF(AND(P56&gt;0,I56&lt;=P56),"In Compliance","Not in Compliance"))</f>
      </c>
      <c r="O4" s="166"/>
      <c r="P4" s="167"/>
      <c r="Q4" s="63"/>
    </row>
    <row r="5" spans="1:17" ht="15">
      <c r="A5" s="156" t="s">
        <v>12</v>
      </c>
      <c r="B5" s="157"/>
      <c r="C5" s="147"/>
      <c r="D5" s="148"/>
      <c r="E5" s="148"/>
      <c r="F5" s="148"/>
      <c r="G5" s="148"/>
      <c r="H5" s="148"/>
      <c r="I5" s="148"/>
      <c r="J5" s="148"/>
      <c r="K5" s="149"/>
      <c r="L5" s="96"/>
      <c r="M5" s="61"/>
      <c r="N5" s="168">
        <f>IF(AND(ISBLANK(G33),ISNUMBER(I33)),"with perimeter insulation",IF(AND(ISBLANK(G38),ISNUMBER(I38)),"with perimeter insulation",IF(AND(ISBLANK(G43),ISNUMBER(I43)),"with crawlspace insulation",IF(AND(ISBLANK(G48),ISNUMBER(I48)),"with crawlspace insulation",IF(AND(ISBLANK(G53),ISNUMBER(I53)),"with basement insulation","")))))</f>
      </c>
      <c r="O5" s="168"/>
      <c r="P5" s="168"/>
      <c r="Q5" s="63"/>
    </row>
    <row r="6" spans="1:17" ht="15">
      <c r="A6" s="156" t="s">
        <v>14</v>
      </c>
      <c r="B6" s="157"/>
      <c r="C6" s="153"/>
      <c r="D6" s="154"/>
      <c r="E6" s="154"/>
      <c r="F6" s="154"/>
      <c r="G6" s="154"/>
      <c r="H6" s="154"/>
      <c r="I6" s="154"/>
      <c r="J6" s="154"/>
      <c r="K6" s="155"/>
      <c r="L6" s="96"/>
      <c r="M6" s="145" t="s">
        <v>13</v>
      </c>
      <c r="N6" s="146"/>
      <c r="O6" s="143"/>
      <c r="P6" s="144"/>
      <c r="Q6" s="63"/>
    </row>
    <row r="7" spans="1:17" ht="15">
      <c r="A7" s="156" t="s">
        <v>15</v>
      </c>
      <c r="B7" s="158"/>
      <c r="C7" s="150"/>
      <c r="D7" s="151"/>
      <c r="E7" s="151"/>
      <c r="F7" s="151"/>
      <c r="G7" s="151"/>
      <c r="H7" s="151"/>
      <c r="I7" s="151"/>
      <c r="J7" s="151"/>
      <c r="K7" s="152"/>
      <c r="L7" s="96"/>
      <c r="M7" s="61"/>
      <c r="N7" s="62"/>
      <c r="O7" s="62"/>
      <c r="P7" s="13"/>
      <c r="Q7" s="63"/>
    </row>
    <row r="8" spans="1:17" ht="15">
      <c r="A8" s="67"/>
      <c r="B8" s="61" t="s">
        <v>39</v>
      </c>
      <c r="C8" s="147"/>
      <c r="D8" s="148"/>
      <c r="E8" s="148"/>
      <c r="F8" s="148"/>
      <c r="G8" s="148"/>
      <c r="H8" s="148"/>
      <c r="I8" s="148"/>
      <c r="J8" s="148"/>
      <c r="K8" s="149"/>
      <c r="L8" s="96"/>
      <c r="M8" s="145" t="s">
        <v>40</v>
      </c>
      <c r="N8" s="146"/>
      <c r="O8" s="143"/>
      <c r="P8" s="144"/>
      <c r="Q8" s="64"/>
    </row>
    <row r="9" spans="1:17" ht="7.5" customHeight="1" thickBot="1">
      <c r="A9" s="156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9"/>
    </row>
    <row r="10" spans="1:17" s="17" customFormat="1" ht="16.5" thickBot="1" thickTop="1">
      <c r="A10" s="68"/>
      <c r="B10" s="160" t="s">
        <v>35</v>
      </c>
      <c r="C10" s="161"/>
      <c r="D10" s="161"/>
      <c r="E10" s="161"/>
      <c r="F10" s="161"/>
      <c r="G10" s="161"/>
      <c r="H10" s="161"/>
      <c r="I10" s="162"/>
      <c r="J10" s="45"/>
      <c r="K10" s="160" t="s">
        <v>0</v>
      </c>
      <c r="L10" s="161"/>
      <c r="M10" s="161"/>
      <c r="N10" s="161"/>
      <c r="O10" s="161"/>
      <c r="P10" s="162"/>
      <c r="Q10" s="65"/>
    </row>
    <row r="11" spans="1:17" ht="7.5" customHeight="1" thickBot="1" thickTop="1">
      <c r="A11" s="69"/>
      <c r="B11" s="39"/>
      <c r="C11" s="39"/>
      <c r="D11" s="6"/>
      <c r="E11" s="6"/>
      <c r="F11" s="6"/>
      <c r="G11" s="6"/>
      <c r="H11" s="7"/>
      <c r="I11" s="7"/>
      <c r="J11" s="13"/>
      <c r="K11" s="6"/>
      <c r="L11" s="6"/>
      <c r="M11" s="40"/>
      <c r="N11" s="6"/>
      <c r="O11" s="41"/>
      <c r="P11" s="6"/>
      <c r="Q11" s="63"/>
    </row>
    <row r="12" spans="1:17" s="17" customFormat="1" ht="13.5" thickTop="1">
      <c r="A12" s="68"/>
      <c r="B12" s="20" t="s">
        <v>44</v>
      </c>
      <c r="C12" s="21"/>
      <c r="D12" s="21"/>
      <c r="E12" s="21"/>
      <c r="F12" s="21"/>
      <c r="G12" s="22"/>
      <c r="H12" s="22"/>
      <c r="I12" s="23"/>
      <c r="J12" s="45"/>
      <c r="K12" s="18" t="s">
        <v>44</v>
      </c>
      <c r="L12" s="37"/>
      <c r="M12" s="37"/>
      <c r="N12" s="38"/>
      <c r="O12" s="38"/>
      <c r="P12" s="19"/>
      <c r="Q12" s="65"/>
    </row>
    <row r="13" spans="1:17" s="17" customFormat="1" ht="12.75" customHeight="1">
      <c r="A13" s="68"/>
      <c r="B13" s="130" t="s">
        <v>5</v>
      </c>
      <c r="C13" s="48" t="s">
        <v>38</v>
      </c>
      <c r="D13" s="133" t="s">
        <v>30</v>
      </c>
      <c r="E13" s="134"/>
      <c r="F13" s="132" t="s">
        <v>3</v>
      </c>
      <c r="G13" s="124" t="s">
        <v>6</v>
      </c>
      <c r="H13" s="126" t="s">
        <v>4</v>
      </c>
      <c r="I13" s="114" t="s">
        <v>45</v>
      </c>
      <c r="J13" s="45"/>
      <c r="K13" s="44"/>
      <c r="L13" s="45"/>
      <c r="M13" s="45"/>
      <c r="N13" s="46"/>
      <c r="O13" s="46"/>
      <c r="P13" s="47"/>
      <c r="Q13" s="65"/>
    </row>
    <row r="14" spans="1:17" s="5" customFormat="1" ht="15">
      <c r="A14" s="69"/>
      <c r="B14" s="131"/>
      <c r="C14" s="57" t="s">
        <v>37</v>
      </c>
      <c r="D14" s="135"/>
      <c r="E14" s="136"/>
      <c r="F14" s="123"/>
      <c r="G14" s="125"/>
      <c r="H14" s="127"/>
      <c r="I14" s="115"/>
      <c r="J14" s="51"/>
      <c r="K14" s="44" t="s">
        <v>20</v>
      </c>
      <c r="L14" s="51"/>
      <c r="M14" s="8"/>
      <c r="N14" s="9" t="s">
        <v>47</v>
      </c>
      <c r="O14" s="9"/>
      <c r="P14" s="15"/>
      <c r="Q14" s="63"/>
    </row>
    <row r="15" spans="1:19" ht="12.75" customHeight="1">
      <c r="A15" s="69"/>
      <c r="B15" s="86"/>
      <c r="C15" s="87"/>
      <c r="D15" s="116"/>
      <c r="E15" s="117"/>
      <c r="F15" s="11" t="s">
        <v>3</v>
      </c>
      <c r="G15" s="88"/>
      <c r="H15" s="12" t="s">
        <v>4</v>
      </c>
      <c r="I15" s="74">
        <f>IF(ISERROR(D15/G15),"",D15/G15)</f>
      </c>
      <c r="J15" s="13"/>
      <c r="K15" s="14" t="s">
        <v>22</v>
      </c>
      <c r="L15" s="8"/>
      <c r="M15" s="8"/>
      <c r="N15" s="9" t="s">
        <v>19</v>
      </c>
      <c r="O15" s="10"/>
      <c r="P15" s="16"/>
      <c r="Q15" s="63"/>
      <c r="R15" s="90"/>
      <c r="S15" s="90"/>
    </row>
    <row r="16" spans="1:17" ht="12.75" customHeight="1">
      <c r="A16" s="69"/>
      <c r="B16" s="86"/>
      <c r="C16" s="79"/>
      <c r="D16" s="116"/>
      <c r="E16" s="117"/>
      <c r="F16" s="11" t="s">
        <v>3</v>
      </c>
      <c r="G16" s="88"/>
      <c r="H16" s="12" t="s">
        <v>4</v>
      </c>
      <c r="I16" s="74">
        <f>IF(ISERROR(D16/G16),"",D16/G16)</f>
      </c>
      <c r="J16" s="13"/>
      <c r="K16" s="14" t="s">
        <v>23</v>
      </c>
      <c r="L16" s="8"/>
      <c r="M16" s="8"/>
      <c r="N16" s="9" t="s">
        <v>41</v>
      </c>
      <c r="O16" s="10"/>
      <c r="P16" s="16"/>
      <c r="Q16" s="63"/>
    </row>
    <row r="17" spans="1:17" ht="15">
      <c r="A17" s="69"/>
      <c r="B17" s="73"/>
      <c r="C17" s="80"/>
      <c r="D17" s="118"/>
      <c r="E17" s="119"/>
      <c r="F17" s="58" t="s">
        <v>3</v>
      </c>
      <c r="G17" s="78"/>
      <c r="H17" s="59" t="s">
        <v>4</v>
      </c>
      <c r="I17" s="74">
        <f>IF(ISERROR(D17/G17),"",D17/G17)</f>
      </c>
      <c r="J17" s="13"/>
      <c r="K17" s="110" t="s">
        <v>30</v>
      </c>
      <c r="L17" s="111"/>
      <c r="M17" s="91" t="s">
        <v>46</v>
      </c>
      <c r="N17" s="71" t="s">
        <v>47</v>
      </c>
      <c r="O17" s="27" t="s">
        <v>4</v>
      </c>
      <c r="P17" s="72" t="s">
        <v>45</v>
      </c>
      <c r="Q17" s="63"/>
    </row>
    <row r="18" spans="1:20" ht="12.75" customHeight="1" thickBot="1">
      <c r="A18" s="69"/>
      <c r="B18" s="32" t="s">
        <v>24</v>
      </c>
      <c r="C18" s="42"/>
      <c r="D18" s="120">
        <f>IF(SUM(D15:D17)&gt;0,SUM(D15:D17),"")</f>
      </c>
      <c r="E18" s="121"/>
      <c r="F18" s="33"/>
      <c r="G18" s="29"/>
      <c r="H18" s="30"/>
      <c r="I18" s="31"/>
      <c r="J18" s="13"/>
      <c r="K18" s="112">
        <f>IF(D18&gt;0,D18,"")</f>
      </c>
      <c r="L18" s="113"/>
      <c r="M18" s="91" t="s">
        <v>46</v>
      </c>
      <c r="N18" s="97"/>
      <c r="O18" s="27" t="s">
        <v>4</v>
      </c>
      <c r="P18" s="99">
        <f>IF(K18*N18&lt;=0,"",K18*N18)</f>
      </c>
      <c r="Q18" s="63"/>
      <c r="R18" s="100"/>
      <c r="S18" s="100"/>
      <c r="T18" s="100"/>
    </row>
    <row r="19" spans="1:17" ht="7.5" customHeight="1" thickBot="1" thickTop="1">
      <c r="A19" s="69"/>
      <c r="B19" s="39"/>
      <c r="C19" s="39"/>
      <c r="D19" s="6"/>
      <c r="E19" s="6"/>
      <c r="F19" s="6"/>
      <c r="G19" s="6"/>
      <c r="H19" s="7"/>
      <c r="I19" s="7"/>
      <c r="J19" s="13"/>
      <c r="K19" s="6"/>
      <c r="L19" s="6"/>
      <c r="M19" s="40"/>
      <c r="N19" s="6"/>
      <c r="O19" s="41"/>
      <c r="P19" s="6"/>
      <c r="Q19" s="63"/>
    </row>
    <row r="20" spans="1:17" s="17" customFormat="1" ht="12.75" customHeight="1" thickTop="1">
      <c r="A20" s="68"/>
      <c r="B20" s="20" t="s">
        <v>2</v>
      </c>
      <c r="C20" s="21"/>
      <c r="D20" s="21"/>
      <c r="E20" s="21"/>
      <c r="F20" s="21"/>
      <c r="G20" s="22"/>
      <c r="H20" s="22"/>
      <c r="I20" s="23"/>
      <c r="J20" s="45"/>
      <c r="K20" s="18" t="s">
        <v>2</v>
      </c>
      <c r="L20" s="37"/>
      <c r="M20" s="37"/>
      <c r="N20" s="38"/>
      <c r="O20" s="38"/>
      <c r="P20" s="19"/>
      <c r="Q20" s="65"/>
    </row>
    <row r="21" spans="1:17" s="17" customFormat="1" ht="12.75" customHeight="1" thickBot="1">
      <c r="A21" s="68"/>
      <c r="B21" s="130" t="s">
        <v>5</v>
      </c>
      <c r="C21" s="48" t="s">
        <v>38</v>
      </c>
      <c r="D21" s="133" t="s">
        <v>30</v>
      </c>
      <c r="E21" s="134"/>
      <c r="F21" s="132" t="s">
        <v>3</v>
      </c>
      <c r="G21" s="124" t="s">
        <v>6</v>
      </c>
      <c r="H21" s="126" t="s">
        <v>4</v>
      </c>
      <c r="I21" s="114" t="s">
        <v>45</v>
      </c>
      <c r="J21" s="45"/>
      <c r="K21" s="60" t="s">
        <v>30</v>
      </c>
      <c r="L21" s="51"/>
      <c r="M21" s="45"/>
      <c r="N21" s="46"/>
      <c r="O21" s="46"/>
      <c r="P21" s="47"/>
      <c r="Q21" s="65"/>
    </row>
    <row r="22" spans="1:17" s="5" customFormat="1" ht="12.75" customHeight="1" thickBot="1" thickTop="1">
      <c r="A22" s="69"/>
      <c r="B22" s="131"/>
      <c r="C22" s="57" t="s">
        <v>37</v>
      </c>
      <c r="D22" s="135"/>
      <c r="E22" s="136"/>
      <c r="F22" s="123"/>
      <c r="G22" s="125"/>
      <c r="H22" s="127"/>
      <c r="I22" s="115"/>
      <c r="J22" s="51"/>
      <c r="K22" s="76">
        <f>IF(D28&gt;0,D28,"")</f>
      </c>
      <c r="L22" s="51"/>
      <c r="M22" s="8"/>
      <c r="N22" s="9"/>
      <c r="O22" s="9"/>
      <c r="P22" s="15"/>
      <c r="Q22" s="63"/>
    </row>
    <row r="23" spans="1:17" ht="12.75" customHeight="1" thickTop="1">
      <c r="A23" s="69"/>
      <c r="B23" s="106"/>
      <c r="C23" s="102"/>
      <c r="D23" s="137"/>
      <c r="E23" s="138"/>
      <c r="F23" s="11" t="s">
        <v>3</v>
      </c>
      <c r="G23" s="81"/>
      <c r="H23" s="12" t="s">
        <v>4</v>
      </c>
      <c r="I23" s="75">
        <f>IF(ISERROR(D23/G23),"",D23/G23)</f>
      </c>
      <c r="J23" s="13"/>
      <c r="K23" s="52" t="s">
        <v>52</v>
      </c>
      <c r="L23" s="92"/>
      <c r="M23" s="8"/>
      <c r="N23" s="9"/>
      <c r="O23" s="10"/>
      <c r="P23" s="15"/>
      <c r="Q23" s="63"/>
    </row>
    <row r="24" spans="1:19" ht="15">
      <c r="A24" s="69"/>
      <c r="B24" s="106"/>
      <c r="C24" s="103"/>
      <c r="D24" s="137"/>
      <c r="E24" s="138"/>
      <c r="F24" s="11" t="s">
        <v>3</v>
      </c>
      <c r="G24" s="81"/>
      <c r="H24" s="12" t="s">
        <v>4</v>
      </c>
      <c r="I24" s="75">
        <f>IF(ISERROR(D24/G24),"",D24/G24)</f>
      </c>
      <c r="J24" s="13"/>
      <c r="K24" s="110" t="s">
        <v>30</v>
      </c>
      <c r="L24" s="111"/>
      <c r="M24" s="91" t="s">
        <v>46</v>
      </c>
      <c r="N24" s="24" t="s">
        <v>47</v>
      </c>
      <c r="O24" s="25" t="s">
        <v>4</v>
      </c>
      <c r="P24" s="26" t="s">
        <v>45</v>
      </c>
      <c r="Q24" s="63"/>
      <c r="S24" s="101"/>
    </row>
    <row r="25" spans="1:17" ht="12.75" customHeight="1">
      <c r="A25" s="69"/>
      <c r="B25" s="106"/>
      <c r="C25" s="103"/>
      <c r="D25" s="137"/>
      <c r="E25" s="138"/>
      <c r="F25" s="11" t="s">
        <v>3</v>
      </c>
      <c r="G25" s="81"/>
      <c r="H25" s="12" t="s">
        <v>4</v>
      </c>
      <c r="I25" s="75">
        <f>IF(ISERROR(D25/G25),"",D25/G25)</f>
      </c>
      <c r="J25" s="13"/>
      <c r="K25" s="176">
        <f>IF(K22&gt;0,K22*0.18,"")</f>
      </c>
      <c r="L25" s="177"/>
      <c r="M25" s="91" t="s">
        <v>46</v>
      </c>
      <c r="N25" s="98"/>
      <c r="O25" s="25" t="s">
        <v>4</v>
      </c>
      <c r="P25" s="109">
        <f>IF(K25*N25&lt;=0,"",K25*N25)</f>
      </c>
      <c r="Q25" s="63"/>
    </row>
    <row r="26" spans="1:17" ht="12.75" customHeight="1">
      <c r="A26" s="69"/>
      <c r="B26" s="104"/>
      <c r="C26" s="103"/>
      <c r="D26" s="137"/>
      <c r="E26" s="138"/>
      <c r="F26" s="11" t="s">
        <v>3</v>
      </c>
      <c r="G26" s="81"/>
      <c r="H26" s="12" t="s">
        <v>4</v>
      </c>
      <c r="I26" s="75">
        <f>IF(ISERROR(D26/G26),"",D26/G26)</f>
      </c>
      <c r="J26" s="13"/>
      <c r="K26" s="53" t="s">
        <v>42</v>
      </c>
      <c r="L26" s="54"/>
      <c r="M26" s="54"/>
      <c r="N26" s="55"/>
      <c r="O26" s="55"/>
      <c r="P26" s="56"/>
      <c r="Q26" s="63"/>
    </row>
    <row r="27" spans="1:18" ht="15">
      <c r="A27" s="69"/>
      <c r="B27" s="105"/>
      <c r="C27" s="80"/>
      <c r="D27" s="139"/>
      <c r="E27" s="140"/>
      <c r="F27" s="58" t="s">
        <v>3</v>
      </c>
      <c r="G27" s="78"/>
      <c r="H27" s="59" t="s">
        <v>4</v>
      </c>
      <c r="I27" s="75">
        <f>IF(ISERROR(D27/G27),"",D27/G27)</f>
      </c>
      <c r="J27" s="13"/>
      <c r="K27" s="110" t="s">
        <v>30</v>
      </c>
      <c r="L27" s="111"/>
      <c r="M27" s="91" t="s">
        <v>46</v>
      </c>
      <c r="N27" s="24" t="s">
        <v>47</v>
      </c>
      <c r="O27" s="25" t="s">
        <v>4</v>
      </c>
      <c r="P27" s="26" t="s">
        <v>7</v>
      </c>
      <c r="Q27" s="63"/>
      <c r="R27" s="89"/>
    </row>
    <row r="28" spans="1:20" ht="12.75" customHeight="1" thickBot="1">
      <c r="A28" s="69"/>
      <c r="B28" s="32" t="s">
        <v>24</v>
      </c>
      <c r="C28" s="43"/>
      <c r="D28" s="120">
        <f>IF(SUM(D25:D27)&gt;0,SUM(D25:D27),"")</f>
      </c>
      <c r="E28" s="121"/>
      <c r="F28" s="28"/>
      <c r="G28" s="29"/>
      <c r="H28" s="30"/>
      <c r="I28" s="31"/>
      <c r="J28" s="13"/>
      <c r="K28" s="141">
        <f>IF(K22&gt;0,0.82*K22,"")</f>
      </c>
      <c r="L28" s="142"/>
      <c r="M28" s="91" t="s">
        <v>46</v>
      </c>
      <c r="N28" s="97"/>
      <c r="O28" s="27" t="s">
        <v>4</v>
      </c>
      <c r="P28" s="99">
        <f>IF(K28*N28&lt;=0,"",K28*N28)</f>
      </c>
      <c r="Q28" s="63"/>
      <c r="R28" s="89"/>
      <c r="S28" s="89"/>
      <c r="T28" s="100"/>
    </row>
    <row r="29" spans="1:17" ht="7.5" customHeight="1" thickBot="1" thickTop="1">
      <c r="A29" s="69"/>
      <c r="B29" s="39"/>
      <c r="C29" s="39"/>
      <c r="D29" s="6"/>
      <c r="E29" s="6"/>
      <c r="F29" s="6"/>
      <c r="G29" s="6"/>
      <c r="H29" s="7"/>
      <c r="I29" s="7"/>
      <c r="J29" s="13"/>
      <c r="K29" s="6"/>
      <c r="L29" s="6"/>
      <c r="M29" s="40"/>
      <c r="N29" s="6"/>
      <c r="O29" s="41"/>
      <c r="P29" s="6"/>
      <c r="Q29" s="63"/>
    </row>
    <row r="30" spans="1:17" s="17" customFormat="1" ht="12.75" customHeight="1" thickTop="1">
      <c r="A30" s="68"/>
      <c r="B30" s="20" t="s">
        <v>31</v>
      </c>
      <c r="C30" s="21"/>
      <c r="D30" s="21"/>
      <c r="E30" s="21"/>
      <c r="F30" s="21"/>
      <c r="G30" s="22"/>
      <c r="H30" s="22"/>
      <c r="I30" s="23"/>
      <c r="J30" s="45"/>
      <c r="K30" s="18" t="s">
        <v>32</v>
      </c>
      <c r="L30" s="37"/>
      <c r="M30" s="37"/>
      <c r="N30" s="38"/>
      <c r="O30" s="38"/>
      <c r="P30" s="19"/>
      <c r="Q30" s="65"/>
    </row>
    <row r="31" spans="1:17" s="17" customFormat="1" ht="12.75" customHeight="1">
      <c r="A31" s="68"/>
      <c r="B31" s="130" t="s">
        <v>5</v>
      </c>
      <c r="C31" s="48" t="s">
        <v>38</v>
      </c>
      <c r="D31" s="128" t="s">
        <v>48</v>
      </c>
      <c r="E31" s="129"/>
      <c r="F31" s="132" t="s">
        <v>3</v>
      </c>
      <c r="G31" s="124" t="s">
        <v>6</v>
      </c>
      <c r="H31" s="126" t="s">
        <v>4</v>
      </c>
      <c r="I31" s="114" t="s">
        <v>45</v>
      </c>
      <c r="J31" s="45"/>
      <c r="K31" s="128" t="s">
        <v>48</v>
      </c>
      <c r="L31" s="129"/>
      <c r="M31" s="122" t="s">
        <v>3</v>
      </c>
      <c r="N31" s="124" t="s">
        <v>51</v>
      </c>
      <c r="O31" s="126" t="s">
        <v>4</v>
      </c>
      <c r="P31" s="114" t="s">
        <v>45</v>
      </c>
      <c r="Q31" s="65"/>
    </row>
    <row r="32" spans="1:17" s="5" customFormat="1" ht="12.75">
      <c r="A32" s="69"/>
      <c r="B32" s="131"/>
      <c r="C32" s="57" t="s">
        <v>37</v>
      </c>
      <c r="D32" s="94" t="s">
        <v>49</v>
      </c>
      <c r="E32" s="95" t="s">
        <v>50</v>
      </c>
      <c r="F32" s="123"/>
      <c r="G32" s="125"/>
      <c r="H32" s="127"/>
      <c r="I32" s="115"/>
      <c r="J32" s="51"/>
      <c r="K32" s="94" t="s">
        <v>49</v>
      </c>
      <c r="L32" s="95" t="s">
        <v>50</v>
      </c>
      <c r="M32" s="123"/>
      <c r="N32" s="125"/>
      <c r="O32" s="127"/>
      <c r="P32" s="115"/>
      <c r="Q32" s="63"/>
    </row>
    <row r="33" spans="1:20" ht="12.75" customHeight="1" thickBot="1">
      <c r="A33" s="69"/>
      <c r="B33" s="32" t="s">
        <v>24</v>
      </c>
      <c r="C33" s="82"/>
      <c r="D33" s="107">
        <f>IF(K33&gt;0,K33,"")</f>
      </c>
      <c r="E33" s="107">
        <f>IF(L33&gt;0,L33,"")</f>
      </c>
      <c r="F33" s="49" t="s">
        <v>3</v>
      </c>
      <c r="G33" s="83"/>
      <c r="H33" s="50" t="s">
        <v>4</v>
      </c>
      <c r="I33" s="75">
        <f>IF(ISERROR(D33*E33/G33),P33,D33*E33/G33)</f>
      </c>
      <c r="J33" s="13"/>
      <c r="K33" s="84"/>
      <c r="L33" s="93"/>
      <c r="M33" s="91" t="s">
        <v>3</v>
      </c>
      <c r="N33" s="78"/>
      <c r="O33" s="27" t="s">
        <v>4</v>
      </c>
      <c r="P33" s="75">
        <f>IF(ISERROR(K33*L33/N33),"",K33*L33/N33)</f>
      </c>
      <c r="Q33" s="63"/>
      <c r="S33" s="100"/>
      <c r="T33" s="100"/>
    </row>
    <row r="34" spans="1:17" ht="7.5" customHeight="1" thickBot="1" thickTop="1">
      <c r="A34" s="69"/>
      <c r="B34" s="39"/>
      <c r="C34" s="39"/>
      <c r="D34" s="6"/>
      <c r="E34" s="6"/>
      <c r="F34" s="6"/>
      <c r="G34" s="6"/>
      <c r="H34" s="7"/>
      <c r="I34" s="7"/>
      <c r="J34" s="13"/>
      <c r="K34" s="6"/>
      <c r="L34" s="6"/>
      <c r="M34" s="40"/>
      <c r="N34" s="6"/>
      <c r="O34" s="41"/>
      <c r="P34" s="6"/>
      <c r="Q34" s="63"/>
    </row>
    <row r="35" spans="1:17" s="17" customFormat="1" ht="12.75" customHeight="1" thickTop="1">
      <c r="A35" s="68"/>
      <c r="B35" s="20" t="s">
        <v>33</v>
      </c>
      <c r="C35" s="21"/>
      <c r="D35" s="21"/>
      <c r="E35" s="21"/>
      <c r="F35" s="21"/>
      <c r="G35" s="22"/>
      <c r="H35" s="22"/>
      <c r="I35" s="23"/>
      <c r="J35" s="45"/>
      <c r="K35" s="18" t="s">
        <v>34</v>
      </c>
      <c r="L35" s="37"/>
      <c r="M35" s="37"/>
      <c r="N35" s="38"/>
      <c r="O35" s="38"/>
      <c r="P35" s="19"/>
      <c r="Q35" s="65"/>
    </row>
    <row r="36" spans="1:17" s="17" customFormat="1" ht="12.75" customHeight="1">
      <c r="A36" s="68"/>
      <c r="B36" s="130" t="s">
        <v>5</v>
      </c>
      <c r="C36" s="48" t="s">
        <v>38</v>
      </c>
      <c r="D36" s="128" t="s">
        <v>48</v>
      </c>
      <c r="E36" s="129"/>
      <c r="F36" s="132" t="s">
        <v>3</v>
      </c>
      <c r="G36" s="124" t="s">
        <v>6</v>
      </c>
      <c r="H36" s="126" t="s">
        <v>4</v>
      </c>
      <c r="I36" s="114" t="s">
        <v>45</v>
      </c>
      <c r="J36" s="45"/>
      <c r="K36" s="128" t="s">
        <v>48</v>
      </c>
      <c r="L36" s="129"/>
      <c r="M36" s="122" t="s">
        <v>3</v>
      </c>
      <c r="N36" s="124" t="s">
        <v>51</v>
      </c>
      <c r="O36" s="126" t="s">
        <v>4</v>
      </c>
      <c r="P36" s="114" t="s">
        <v>45</v>
      </c>
      <c r="Q36" s="65"/>
    </row>
    <row r="37" spans="1:17" s="5" customFormat="1" ht="12.75" customHeight="1">
      <c r="A37" s="69"/>
      <c r="B37" s="131"/>
      <c r="C37" s="57" t="s">
        <v>37</v>
      </c>
      <c r="D37" s="94" t="s">
        <v>49</v>
      </c>
      <c r="E37" s="95" t="s">
        <v>50</v>
      </c>
      <c r="F37" s="123"/>
      <c r="G37" s="125"/>
      <c r="H37" s="127"/>
      <c r="I37" s="115"/>
      <c r="J37" s="51"/>
      <c r="K37" s="94" t="s">
        <v>49</v>
      </c>
      <c r="L37" s="95" t="s">
        <v>50</v>
      </c>
      <c r="M37" s="123"/>
      <c r="N37" s="125"/>
      <c r="O37" s="127"/>
      <c r="P37" s="115"/>
      <c r="Q37" s="63"/>
    </row>
    <row r="38" spans="1:20" ht="12.75" customHeight="1" thickBot="1">
      <c r="A38" s="69"/>
      <c r="B38" s="32" t="s">
        <v>24</v>
      </c>
      <c r="C38" s="82"/>
      <c r="D38" s="107">
        <f>IF(K38&gt;0,K38,"")</f>
      </c>
      <c r="E38" s="107">
        <f>IF(L38&gt;0,L38,"")</f>
      </c>
      <c r="F38" s="49" t="s">
        <v>3</v>
      </c>
      <c r="G38" s="83"/>
      <c r="H38" s="50" t="s">
        <v>4</v>
      </c>
      <c r="I38" s="75">
        <f>IF(ISERROR(D38*E38/G38),P38,D38*E38/G38)</f>
      </c>
      <c r="J38" s="13"/>
      <c r="K38" s="84"/>
      <c r="L38" s="93"/>
      <c r="M38" s="91" t="s">
        <v>3</v>
      </c>
      <c r="N38" s="78"/>
      <c r="O38" s="27" t="s">
        <v>4</v>
      </c>
      <c r="P38" s="75">
        <f>IF(ISERROR(K38*L38/N38),"",K38*L38/N38)</f>
      </c>
      <c r="Q38" s="63"/>
      <c r="S38" s="100"/>
      <c r="T38" s="100"/>
    </row>
    <row r="39" spans="1:17" ht="7.5" customHeight="1" thickBot="1" thickTop="1">
      <c r="A39" s="69"/>
      <c r="B39" s="39"/>
      <c r="C39" s="39"/>
      <c r="D39" s="6"/>
      <c r="E39" s="6"/>
      <c r="F39" s="6"/>
      <c r="G39" s="6"/>
      <c r="H39" s="7"/>
      <c r="I39" s="7"/>
      <c r="J39" s="13"/>
      <c r="K39" s="6"/>
      <c r="L39" s="6"/>
      <c r="M39" s="40"/>
      <c r="N39" s="6"/>
      <c r="O39" s="41"/>
      <c r="P39" s="6"/>
      <c r="Q39" s="63"/>
    </row>
    <row r="40" spans="1:17" s="17" customFormat="1" ht="12.75" customHeight="1" thickTop="1">
      <c r="A40" s="68"/>
      <c r="B40" s="18" t="s">
        <v>27</v>
      </c>
      <c r="C40" s="37"/>
      <c r="D40" s="37"/>
      <c r="E40" s="37"/>
      <c r="F40" s="37"/>
      <c r="G40" s="38"/>
      <c r="H40" s="38"/>
      <c r="I40" s="19"/>
      <c r="J40" s="45"/>
      <c r="K40" s="18" t="s">
        <v>26</v>
      </c>
      <c r="L40" s="37"/>
      <c r="M40" s="37"/>
      <c r="N40" s="38"/>
      <c r="O40" s="38"/>
      <c r="P40" s="19"/>
      <c r="Q40" s="65"/>
    </row>
    <row r="41" spans="1:17" s="17" customFormat="1" ht="12.75" customHeight="1">
      <c r="A41" s="68"/>
      <c r="B41" s="130" t="s">
        <v>5</v>
      </c>
      <c r="C41" s="48" t="s">
        <v>38</v>
      </c>
      <c r="D41" s="133" t="s">
        <v>30</v>
      </c>
      <c r="E41" s="134"/>
      <c r="F41" s="132" t="s">
        <v>3</v>
      </c>
      <c r="G41" s="124" t="s">
        <v>6</v>
      </c>
      <c r="H41" s="126" t="s">
        <v>4</v>
      </c>
      <c r="I41" s="114" t="s">
        <v>45</v>
      </c>
      <c r="J41" s="45"/>
      <c r="K41" s="130" t="s">
        <v>30</v>
      </c>
      <c r="L41" s="134"/>
      <c r="M41" s="132" t="s">
        <v>46</v>
      </c>
      <c r="N41" s="124" t="s">
        <v>47</v>
      </c>
      <c r="O41" s="126" t="s">
        <v>4</v>
      </c>
      <c r="P41" s="114" t="s">
        <v>45</v>
      </c>
      <c r="Q41" s="65"/>
    </row>
    <row r="42" spans="1:17" s="5" customFormat="1" ht="12.75" customHeight="1">
      <c r="A42" s="69"/>
      <c r="B42" s="131"/>
      <c r="C42" s="57" t="s">
        <v>37</v>
      </c>
      <c r="D42" s="135"/>
      <c r="E42" s="136"/>
      <c r="F42" s="123"/>
      <c r="G42" s="125"/>
      <c r="H42" s="127"/>
      <c r="I42" s="115"/>
      <c r="J42" s="51"/>
      <c r="K42" s="131"/>
      <c r="L42" s="136"/>
      <c r="M42" s="123"/>
      <c r="N42" s="125"/>
      <c r="O42" s="127"/>
      <c r="P42" s="115"/>
      <c r="Q42" s="63"/>
    </row>
    <row r="43" spans="1:17" ht="12.75" customHeight="1" thickBot="1">
      <c r="A43" s="69"/>
      <c r="B43" s="32" t="s">
        <v>24</v>
      </c>
      <c r="C43" s="82"/>
      <c r="D43" s="120">
        <f>IF(K43&gt;0,K43,"")</f>
      </c>
      <c r="E43" s="121"/>
      <c r="F43" s="49" t="s">
        <v>3</v>
      </c>
      <c r="G43" s="83"/>
      <c r="H43" s="50" t="s">
        <v>4</v>
      </c>
      <c r="I43" s="108">
        <f>IF(ISERROR(D43*E43/G43),P43,D43*E43/G43)</f>
      </c>
      <c r="J43" s="13"/>
      <c r="K43" s="179"/>
      <c r="L43" s="180"/>
      <c r="M43" s="91" t="s">
        <v>46</v>
      </c>
      <c r="N43" s="78"/>
      <c r="O43" s="27" t="s">
        <v>4</v>
      </c>
      <c r="P43" s="99">
        <f>IF(K43*N43&lt;=0,"",K43*N43)</f>
      </c>
      <c r="Q43" s="63"/>
    </row>
    <row r="44" spans="1:17" ht="7.5" customHeight="1" thickBot="1" thickTop="1">
      <c r="A44" s="69"/>
      <c r="B44" s="39"/>
      <c r="C44" s="39"/>
      <c r="D44" s="6"/>
      <c r="E44" s="6"/>
      <c r="F44" s="6"/>
      <c r="G44" s="6"/>
      <c r="H44" s="7"/>
      <c r="I44" s="7"/>
      <c r="J44" s="13"/>
      <c r="K44" s="6"/>
      <c r="L44" s="6"/>
      <c r="M44" s="40"/>
      <c r="N44" s="85"/>
      <c r="O44" s="41"/>
      <c r="P44" s="6"/>
      <c r="Q44" s="63"/>
    </row>
    <row r="45" spans="1:17" s="17" customFormat="1" ht="12.75" customHeight="1" thickTop="1">
      <c r="A45" s="68"/>
      <c r="B45" s="18" t="s">
        <v>28</v>
      </c>
      <c r="C45" s="37"/>
      <c r="D45" s="37"/>
      <c r="E45" s="37"/>
      <c r="F45" s="37"/>
      <c r="G45" s="38"/>
      <c r="H45" s="38"/>
      <c r="I45" s="19"/>
      <c r="J45" s="45"/>
      <c r="K45" s="18" t="s">
        <v>29</v>
      </c>
      <c r="L45" s="37"/>
      <c r="M45" s="37"/>
      <c r="N45" s="38"/>
      <c r="O45" s="38"/>
      <c r="P45" s="19"/>
      <c r="Q45" s="65"/>
    </row>
    <row r="46" spans="1:17" s="17" customFormat="1" ht="12.75" customHeight="1">
      <c r="A46" s="68"/>
      <c r="B46" s="130" t="s">
        <v>5</v>
      </c>
      <c r="C46" s="48" t="s">
        <v>38</v>
      </c>
      <c r="D46" s="133" t="s">
        <v>30</v>
      </c>
      <c r="E46" s="134"/>
      <c r="F46" s="132" t="s">
        <v>3</v>
      </c>
      <c r="G46" s="124" t="s">
        <v>6</v>
      </c>
      <c r="H46" s="126" t="s">
        <v>4</v>
      </c>
      <c r="I46" s="114" t="s">
        <v>45</v>
      </c>
      <c r="J46" s="45"/>
      <c r="K46" s="130" t="s">
        <v>30</v>
      </c>
      <c r="L46" s="134"/>
      <c r="M46" s="132" t="s">
        <v>46</v>
      </c>
      <c r="N46" s="124" t="s">
        <v>47</v>
      </c>
      <c r="O46" s="126" t="s">
        <v>4</v>
      </c>
      <c r="P46" s="114" t="s">
        <v>45</v>
      </c>
      <c r="Q46" s="65"/>
    </row>
    <row r="47" spans="1:17" s="5" customFormat="1" ht="12.75" customHeight="1">
      <c r="A47" s="69"/>
      <c r="B47" s="131"/>
      <c r="C47" s="57" t="s">
        <v>37</v>
      </c>
      <c r="D47" s="135"/>
      <c r="E47" s="136"/>
      <c r="F47" s="123"/>
      <c r="G47" s="125"/>
      <c r="H47" s="127"/>
      <c r="I47" s="115"/>
      <c r="J47" s="51"/>
      <c r="K47" s="131"/>
      <c r="L47" s="136"/>
      <c r="M47" s="123"/>
      <c r="N47" s="125"/>
      <c r="O47" s="127"/>
      <c r="P47" s="115"/>
      <c r="Q47" s="63"/>
    </row>
    <row r="48" spans="1:17" ht="12.75" customHeight="1" thickBot="1">
      <c r="A48" s="69"/>
      <c r="B48" s="32" t="s">
        <v>24</v>
      </c>
      <c r="C48" s="82"/>
      <c r="D48" s="120">
        <f>IF(K48&gt;0,K48,"")</f>
      </c>
      <c r="E48" s="121"/>
      <c r="F48" s="49" t="s">
        <v>3</v>
      </c>
      <c r="G48" s="83"/>
      <c r="H48" s="50" t="s">
        <v>4</v>
      </c>
      <c r="I48" s="108">
        <f>IF(ISERROR(D48*E48/G48),P48,D48*E48/G48)</f>
      </c>
      <c r="J48" s="13"/>
      <c r="K48" s="179"/>
      <c r="L48" s="180"/>
      <c r="M48" s="91" t="s">
        <v>46</v>
      </c>
      <c r="N48" s="78"/>
      <c r="O48" s="27" t="s">
        <v>4</v>
      </c>
      <c r="P48" s="99">
        <f>IF(K48*N48&lt;=0,"",K48*N48)</f>
      </c>
      <c r="Q48" s="63"/>
    </row>
    <row r="49" spans="1:17" ht="7.5" customHeight="1" thickBot="1" thickTop="1">
      <c r="A49" s="69"/>
      <c r="B49" s="39"/>
      <c r="C49" s="39"/>
      <c r="D49" s="6"/>
      <c r="E49" s="6"/>
      <c r="F49" s="6"/>
      <c r="G49" s="6"/>
      <c r="H49" s="7"/>
      <c r="I49" s="7"/>
      <c r="J49" s="13"/>
      <c r="K49" s="6"/>
      <c r="L49" s="6"/>
      <c r="M49" s="40"/>
      <c r="N49" s="6"/>
      <c r="O49" s="41"/>
      <c r="P49" s="6"/>
      <c r="Q49" s="63"/>
    </row>
    <row r="50" spans="1:17" s="17" customFormat="1" ht="12.75" customHeight="1" thickTop="1">
      <c r="A50" s="68"/>
      <c r="B50" s="20" t="s">
        <v>16</v>
      </c>
      <c r="C50" s="21"/>
      <c r="D50" s="21"/>
      <c r="E50" s="21"/>
      <c r="F50" s="21"/>
      <c r="G50" s="22"/>
      <c r="H50" s="22"/>
      <c r="I50" s="23"/>
      <c r="J50" s="45"/>
      <c r="K50" s="18" t="s">
        <v>25</v>
      </c>
      <c r="L50" s="37"/>
      <c r="M50" s="37"/>
      <c r="N50" s="38"/>
      <c r="O50" s="38"/>
      <c r="P50" s="19"/>
      <c r="Q50" s="65"/>
    </row>
    <row r="51" spans="1:17" s="17" customFormat="1" ht="12.75" customHeight="1">
      <c r="A51" s="68"/>
      <c r="B51" s="130" t="s">
        <v>5</v>
      </c>
      <c r="C51" s="48" t="s">
        <v>38</v>
      </c>
      <c r="D51" s="133" t="s">
        <v>30</v>
      </c>
      <c r="E51" s="134"/>
      <c r="F51" s="132" t="s">
        <v>3</v>
      </c>
      <c r="G51" s="124" t="s">
        <v>6</v>
      </c>
      <c r="H51" s="126" t="s">
        <v>4</v>
      </c>
      <c r="I51" s="114" t="s">
        <v>45</v>
      </c>
      <c r="J51" s="45"/>
      <c r="K51" s="130" t="s">
        <v>30</v>
      </c>
      <c r="L51" s="134"/>
      <c r="M51" s="132" t="s">
        <v>46</v>
      </c>
      <c r="N51" s="124" t="s">
        <v>47</v>
      </c>
      <c r="O51" s="126" t="s">
        <v>4</v>
      </c>
      <c r="P51" s="114" t="s">
        <v>45</v>
      </c>
      <c r="Q51" s="65"/>
    </row>
    <row r="52" spans="1:17" s="5" customFormat="1" ht="12.75" customHeight="1">
      <c r="A52" s="69"/>
      <c r="B52" s="131"/>
      <c r="C52" s="57" t="s">
        <v>37</v>
      </c>
      <c r="D52" s="135"/>
      <c r="E52" s="136"/>
      <c r="F52" s="123"/>
      <c r="G52" s="125"/>
      <c r="H52" s="127"/>
      <c r="I52" s="115"/>
      <c r="J52" s="51"/>
      <c r="K52" s="131"/>
      <c r="L52" s="136"/>
      <c r="M52" s="123"/>
      <c r="N52" s="125"/>
      <c r="O52" s="127"/>
      <c r="P52" s="115"/>
      <c r="Q52" s="63"/>
    </row>
    <row r="53" spans="1:17" ht="12.75" customHeight="1" thickBot="1">
      <c r="A53" s="69"/>
      <c r="B53" s="32" t="s">
        <v>24</v>
      </c>
      <c r="C53" s="82"/>
      <c r="D53" s="181">
        <f>IF(K53&gt;0,K53,"")</f>
      </c>
      <c r="E53" s="180"/>
      <c r="F53" s="49" t="s">
        <v>3</v>
      </c>
      <c r="G53" s="83"/>
      <c r="H53" s="50" t="s">
        <v>4</v>
      </c>
      <c r="I53" s="108">
        <f>IF(ISERROR(D53*E53/G53),P53,D53*E53/G53)</f>
      </c>
      <c r="J53" s="13"/>
      <c r="K53" s="179"/>
      <c r="L53" s="180"/>
      <c r="M53" s="91" t="s">
        <v>46</v>
      </c>
      <c r="N53" s="78"/>
      <c r="O53" s="27" t="s">
        <v>4</v>
      </c>
      <c r="P53" s="99">
        <f>IF(K53*N53&lt;=0,"",K53*N53)</f>
      </c>
      <c r="Q53" s="63"/>
    </row>
    <row r="54" spans="1:17" ht="7.5" customHeight="1" thickBot="1" thickTop="1">
      <c r="A54" s="69"/>
      <c r="B54" s="39"/>
      <c r="C54" s="39"/>
      <c r="D54" s="6"/>
      <c r="E54" s="6"/>
      <c r="F54" s="6"/>
      <c r="G54" s="6"/>
      <c r="H54" s="7"/>
      <c r="I54" s="7"/>
      <c r="J54" s="13"/>
      <c r="K54" s="6"/>
      <c r="L54" s="6"/>
      <c r="M54" s="40"/>
      <c r="N54" s="6"/>
      <c r="O54" s="41"/>
      <c r="P54" s="6"/>
      <c r="Q54" s="63"/>
    </row>
    <row r="55" spans="1:17" s="17" customFormat="1" ht="12.75" customHeight="1" thickTop="1">
      <c r="A55" s="68"/>
      <c r="B55" s="20" t="s">
        <v>1</v>
      </c>
      <c r="C55" s="21"/>
      <c r="D55" s="21"/>
      <c r="E55" s="21"/>
      <c r="F55" s="21"/>
      <c r="G55" s="22"/>
      <c r="H55" s="22"/>
      <c r="I55" s="23"/>
      <c r="J55" s="45"/>
      <c r="K55" s="20" t="s">
        <v>1</v>
      </c>
      <c r="L55" s="21"/>
      <c r="M55" s="21"/>
      <c r="N55" s="22"/>
      <c r="O55" s="22"/>
      <c r="P55" s="23"/>
      <c r="Q55" s="65"/>
    </row>
    <row r="56" spans="1:20" ht="12.75" customHeight="1" thickBot="1">
      <c r="A56" s="69"/>
      <c r="B56" s="34" t="s">
        <v>17</v>
      </c>
      <c r="C56" s="35"/>
      <c r="D56" s="35"/>
      <c r="E56" s="35"/>
      <c r="F56" s="35"/>
      <c r="G56" s="36"/>
      <c r="H56" s="36"/>
      <c r="I56" s="77">
        <f>IF(SUM(I15:I53)=0,"",SUM(I15:I53))</f>
      </c>
      <c r="J56" s="13"/>
      <c r="K56" s="34" t="s">
        <v>18</v>
      </c>
      <c r="L56" s="35"/>
      <c r="M56" s="35"/>
      <c r="N56" s="36"/>
      <c r="O56" s="36"/>
      <c r="P56" s="77">
        <f>IF(SUM(P15:P53)=0,"",SUM(P15:P53))</f>
      </c>
      <c r="Q56" s="63"/>
      <c r="R56" s="2"/>
      <c r="S56" s="100"/>
      <c r="T56" s="100"/>
    </row>
    <row r="57" spans="1:17" ht="25.5" customHeight="1" thickTop="1">
      <c r="A57" s="70"/>
      <c r="B57" s="178" t="s">
        <v>36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66"/>
    </row>
    <row r="58" spans="1:17" ht="12.75">
      <c r="A58" s="3"/>
      <c r="B58" s="3"/>
      <c r="C58" s="3"/>
      <c r="D58" s="3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</row>
  </sheetData>
  <sheetProtection password="E2AD" sheet="1" objects="1" scenarios="1" formatColumns="0" formatRows="0"/>
  <mergeCells count="116">
    <mergeCell ref="D53:E53"/>
    <mergeCell ref="K51:L52"/>
    <mergeCell ref="K53:L53"/>
    <mergeCell ref="K46:L47"/>
    <mergeCell ref="K48:L48"/>
    <mergeCell ref="K36:L36"/>
    <mergeCell ref="D41:E42"/>
    <mergeCell ref="D43:E43"/>
    <mergeCell ref="D48:E48"/>
    <mergeCell ref="K41:L42"/>
    <mergeCell ref="K43:L43"/>
    <mergeCell ref="G41:G42"/>
    <mergeCell ref="H36:H37"/>
    <mergeCell ref="H41:H42"/>
    <mergeCell ref="I41:I42"/>
    <mergeCell ref="D36:E36"/>
    <mergeCell ref="G36:G37"/>
    <mergeCell ref="H51:H52"/>
    <mergeCell ref="I51:I52"/>
    <mergeCell ref="K24:L24"/>
    <mergeCell ref="K25:L25"/>
    <mergeCell ref="K27:L27"/>
    <mergeCell ref="B57:P57"/>
    <mergeCell ref="G51:G52"/>
    <mergeCell ref="F46:F47"/>
    <mergeCell ref="G46:G47"/>
    <mergeCell ref="P36:P37"/>
    <mergeCell ref="M51:M52"/>
    <mergeCell ref="N51:N52"/>
    <mergeCell ref="O51:O52"/>
    <mergeCell ref="P41:P42"/>
    <mergeCell ref="M46:M47"/>
    <mergeCell ref="N46:N47"/>
    <mergeCell ref="O46:O47"/>
    <mergeCell ref="P51:P52"/>
    <mergeCell ref="P46:P47"/>
    <mergeCell ref="M41:M42"/>
    <mergeCell ref="H46:H47"/>
    <mergeCell ref="I46:I47"/>
    <mergeCell ref="B41:B42"/>
    <mergeCell ref="F41:F42"/>
    <mergeCell ref="B46:B47"/>
    <mergeCell ref="D46:E47"/>
    <mergeCell ref="A1:Q1"/>
    <mergeCell ref="A3:B3"/>
    <mergeCell ref="A4:B4"/>
    <mergeCell ref="A2:Q2"/>
    <mergeCell ref="M3:N3"/>
    <mergeCell ref="F3:I3"/>
    <mergeCell ref="J3:K3"/>
    <mergeCell ref="A5:B5"/>
    <mergeCell ref="C4:K4"/>
    <mergeCell ref="C5:K5"/>
    <mergeCell ref="O3:P3"/>
    <mergeCell ref="N4:P4"/>
    <mergeCell ref="C3:E3"/>
    <mergeCell ref="N5:P5"/>
    <mergeCell ref="C7:K7"/>
    <mergeCell ref="C6:K6"/>
    <mergeCell ref="A6:B6"/>
    <mergeCell ref="A7:B7"/>
    <mergeCell ref="A9:Q9"/>
    <mergeCell ref="B10:I10"/>
    <mergeCell ref="K10:P10"/>
    <mergeCell ref="O8:P8"/>
    <mergeCell ref="B13:B14"/>
    <mergeCell ref="F13:F14"/>
    <mergeCell ref="G13:G14"/>
    <mergeCell ref="H13:H14"/>
    <mergeCell ref="I13:I14"/>
    <mergeCell ref="O6:P6"/>
    <mergeCell ref="M6:N6"/>
    <mergeCell ref="D13:E14"/>
    <mergeCell ref="C8:K8"/>
    <mergeCell ref="M8:N8"/>
    <mergeCell ref="B31:B32"/>
    <mergeCell ref="F31:F32"/>
    <mergeCell ref="G31:G32"/>
    <mergeCell ref="F21:F22"/>
    <mergeCell ref="G21:G22"/>
    <mergeCell ref="D31:E31"/>
    <mergeCell ref="D21:E22"/>
    <mergeCell ref="D23:E23"/>
    <mergeCell ref="D24:E24"/>
    <mergeCell ref="D25:E25"/>
    <mergeCell ref="D26:E26"/>
    <mergeCell ref="D27:E27"/>
    <mergeCell ref="B21:B22"/>
    <mergeCell ref="D28:E28"/>
    <mergeCell ref="K28:L28"/>
    <mergeCell ref="H21:H22"/>
    <mergeCell ref="B51:B52"/>
    <mergeCell ref="F51:F52"/>
    <mergeCell ref="D51:E52"/>
    <mergeCell ref="M36:M37"/>
    <mergeCell ref="N36:N37"/>
    <mergeCell ref="O36:O37"/>
    <mergeCell ref="N41:N42"/>
    <mergeCell ref="O41:O42"/>
    <mergeCell ref="B36:B37"/>
    <mergeCell ref="F36:F37"/>
    <mergeCell ref="P31:P32"/>
    <mergeCell ref="M31:M32"/>
    <mergeCell ref="N31:N32"/>
    <mergeCell ref="O31:O32"/>
    <mergeCell ref="I36:I37"/>
    <mergeCell ref="H31:H32"/>
    <mergeCell ref="I31:I32"/>
    <mergeCell ref="K31:L31"/>
    <mergeCell ref="K17:L17"/>
    <mergeCell ref="K18:L18"/>
    <mergeCell ref="I21:I22"/>
    <mergeCell ref="D15:E15"/>
    <mergeCell ref="D16:E16"/>
    <mergeCell ref="D17:E17"/>
    <mergeCell ref="D18:E1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Lawton</dc:creator>
  <cp:keywords/>
  <dc:description/>
  <cp:lastModifiedBy>Melanie Lawton</cp:lastModifiedBy>
  <cp:lastPrinted>2004-05-21T15:54:10Z</cp:lastPrinted>
  <dcterms:created xsi:type="dcterms:W3CDTF">1998-11-20T15:40:52Z</dcterms:created>
  <dcterms:modified xsi:type="dcterms:W3CDTF">2013-10-21T18:03:44Z</dcterms:modified>
  <cp:category/>
  <cp:version/>
  <cp:contentType/>
  <cp:contentStatus/>
</cp:coreProperties>
</file>